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udemontreal-my.sharepoint.com/personal/karine_marcotte_umontreal_ca/Documents/Université/SiteWeb/"/>
    </mc:Choice>
  </mc:AlternateContent>
  <xr:revisionPtr revIDLastSave="0" documentId="8_{8E756BEF-1771-0444-9316-633DB9F4D137}" xr6:coauthVersionLast="31" xr6:coauthVersionMax="31" xr10:uidLastSave="{00000000-0000-0000-0000-000000000000}"/>
  <bookViews>
    <workbookView xWindow="8080" yWindow="460" windowWidth="28800" windowHeight="16540" tabRatio="500" xr2:uid="{00000000-000D-0000-FFFF-FFFF00000000}"/>
  </bookViews>
  <sheets>
    <sheet name="Patients" sheetId="1" r:id="rId1"/>
    <sheet name="Normes" sheetId="3" r:id="rId2"/>
  </sheets>
  <calcPr calcId="179017"/>
  <fileRecoveryPr autoRecover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I5" i="1" l="1"/>
  <c r="DH5" i="1"/>
  <c r="DG5" i="1" s="1"/>
  <c r="DF5" i="1"/>
  <c r="DE5" i="1"/>
  <c r="DD5" i="1" s="1"/>
  <c r="DJ5" i="1" s="1"/>
  <c r="CM5" i="1"/>
  <c r="CL5" i="1"/>
  <c r="CK5" i="1"/>
  <c r="CJ5" i="1" s="1"/>
  <c r="CI5" i="1"/>
  <c r="CH5" i="1"/>
  <c r="CW5" i="1"/>
  <c r="CV5" i="1" s="1"/>
  <c r="CU5" i="1"/>
  <c r="CT5" i="1"/>
  <c r="CS5" i="1"/>
  <c r="CR5" i="1" s="1"/>
  <c r="DA5" i="1"/>
  <c r="CY5" i="1"/>
  <c r="CX5" i="1" s="1"/>
  <c r="CZ5" i="1"/>
  <c r="CQ5" i="1"/>
  <c r="CP5" i="1"/>
  <c r="CO5" i="1"/>
  <c r="CN5" i="1"/>
  <c r="CD5" i="1"/>
  <c r="CE5" i="1" s="1"/>
  <c r="I5" i="1"/>
  <c r="H5" i="1"/>
  <c r="G5" i="1" s="1"/>
  <c r="CA5" i="1"/>
  <c r="BZ5" i="1" s="1"/>
  <c r="BY5" i="1"/>
  <c r="BW5" i="1"/>
  <c r="BU5" i="1"/>
  <c r="BS5" i="1"/>
  <c r="BR5" i="1" s="1"/>
  <c r="BQ5" i="1"/>
  <c r="BP5" i="1" s="1"/>
  <c r="CB5" i="1" s="1"/>
  <c r="BX5" i="1"/>
  <c r="BV5" i="1"/>
  <c r="BT5" i="1"/>
  <c r="BM5" i="1"/>
  <c r="BL5" i="1" s="1"/>
  <c r="BK5" i="1"/>
  <c r="BI5" i="1"/>
  <c r="BG5" i="1"/>
  <c r="BE5" i="1"/>
  <c r="BD5" i="1" s="1"/>
  <c r="BC5" i="1"/>
  <c r="BJ5" i="1"/>
  <c r="BF5" i="1"/>
  <c r="BB5" i="1"/>
  <c r="BH5" i="1"/>
  <c r="BN5" i="1"/>
  <c r="AQ5" i="1"/>
  <c r="AP5" i="1"/>
  <c r="AO5" i="1"/>
  <c r="AN5" i="1"/>
  <c r="AZ5" i="1" s="1"/>
  <c r="AY5" i="1"/>
  <c r="AW5" i="1"/>
  <c r="AV5" i="1" s="1"/>
  <c r="AU5" i="1"/>
  <c r="AT5" i="1" s="1"/>
  <c r="AS5" i="1"/>
  <c r="AR5" i="1" s="1"/>
  <c r="AX5" i="1"/>
  <c r="O5" i="1"/>
  <c r="N5" i="1"/>
  <c r="AK5" i="1"/>
  <c r="AJ5" i="1" s="1"/>
  <c r="AI5" i="1"/>
  <c r="AH5" i="1"/>
  <c r="AG5" i="1"/>
  <c r="AF5" i="1" s="1"/>
  <c r="AL5" i="1" s="1"/>
  <c r="AE5" i="1"/>
  <c r="AD5" i="1"/>
  <c r="AC5" i="1"/>
  <c r="AB5" i="1" s="1"/>
  <c r="AA5" i="1"/>
  <c r="Z5" i="1"/>
  <c r="Q5" i="1"/>
  <c r="P5" i="1"/>
  <c r="M5" i="1"/>
  <c r="L5" i="1"/>
  <c r="X5" i="1" s="1"/>
  <c r="U5" i="1"/>
  <c r="T5" i="1"/>
  <c r="S5" i="1"/>
  <c r="R5" i="1"/>
  <c r="W5" i="1"/>
  <c r="V5" i="1"/>
  <c r="E5" i="1"/>
  <c r="D5" i="1" s="1"/>
  <c r="F5" i="1"/>
  <c r="J5" i="1" l="1"/>
  <c r="DB5" i="1"/>
</calcChain>
</file>

<file path=xl/sharedStrings.xml><?xml version="1.0" encoding="utf-8"?>
<sst xmlns="http://schemas.openxmlformats.org/spreadsheetml/2006/main" count="183" uniqueCount="78">
  <si>
    <t>Âge</t>
  </si>
  <si>
    <t>Scolarité</t>
  </si>
  <si>
    <t>WAB</t>
  </si>
  <si>
    <t>DO-80</t>
  </si>
  <si>
    <t>MEC/Évocation</t>
  </si>
  <si>
    <t>MT-86</t>
  </si>
  <si>
    <t>Token Test</t>
  </si>
  <si>
    <t>PPTT</t>
  </si>
  <si>
    <t>Dénomination</t>
  </si>
  <si>
    <t>Libre</t>
  </si>
  <si>
    <t>Orthographique</t>
  </si>
  <si>
    <t>Sémantique</t>
  </si>
  <si>
    <t>Répétition /30</t>
  </si>
  <si>
    <t>Compréhension /47</t>
  </si>
  <si>
    <t>Image-Images</t>
  </si>
  <si>
    <t>BNT</t>
  </si>
  <si>
    <t>Moyenne</t>
  </si>
  <si>
    <t>Écart-Type</t>
  </si>
  <si>
    <t>30-49 ans</t>
  </si>
  <si>
    <t>≤ 11</t>
  </si>
  <si>
    <r>
      <rPr>
        <sz val="12"/>
        <color theme="1"/>
        <rFont val="Calibri"/>
        <family val="2"/>
      </rPr>
      <t>&gt;</t>
    </r>
    <r>
      <rPr>
        <sz val="12"/>
        <color theme="1"/>
        <rFont val="Calibri"/>
        <family val="2"/>
        <scheme val="minor"/>
      </rPr>
      <t xml:space="preserve"> 11</t>
    </r>
  </si>
  <si>
    <t>19-49 ans</t>
  </si>
  <si>
    <t>50-69 ans</t>
  </si>
  <si>
    <t>70-87 ans</t>
  </si>
  <si>
    <t>≤ 9</t>
  </si>
  <si>
    <r>
      <rPr>
        <sz val="12"/>
        <color theme="1"/>
        <rFont val="Calibri"/>
        <family val="2"/>
      </rPr>
      <t>&gt;</t>
    </r>
    <r>
      <rPr>
        <sz val="12"/>
        <color theme="1"/>
        <rFont val="Calibri"/>
        <family val="2"/>
        <scheme val="minor"/>
      </rPr>
      <t xml:space="preserve"> 9</t>
    </r>
  </si>
  <si>
    <t>65-85 ans</t>
  </si>
  <si>
    <t>50-64 ans</t>
  </si>
  <si>
    <t>Compréhemsion /36</t>
  </si>
  <si>
    <t>Score</t>
  </si>
  <si>
    <t>Score calibré</t>
  </si>
  <si>
    <t>Atteinte</t>
  </si>
  <si>
    <t>Normes Token Test</t>
  </si>
  <si>
    <t>1- Pondération des scores pour contrôler l'effet de la scolarité</t>
  </si>
  <si>
    <t>3-6 ans</t>
  </si>
  <si>
    <t>10-12 ans</t>
  </si>
  <si>
    <t>13-16 ans</t>
  </si>
  <si>
    <t>17 ans et +</t>
  </si>
  <si>
    <t>Recommandation</t>
  </si>
  <si>
    <t>2- Sévérité des troubles selon le score pondéré</t>
  </si>
  <si>
    <t>Score pondéré</t>
  </si>
  <si>
    <t>aucune</t>
  </si>
  <si>
    <t>légère</t>
  </si>
  <si>
    <t>modérée</t>
  </si>
  <si>
    <t>sévère</t>
  </si>
  <si>
    <t>très sévère</t>
  </si>
  <si>
    <t>9 à 16</t>
  </si>
  <si>
    <t>0 à 8</t>
  </si>
  <si>
    <t>17 à 24</t>
  </si>
  <si>
    <t>25 à 28</t>
  </si>
  <si>
    <t>29 à 36</t>
  </si>
  <si>
    <t>Normes PPTT en excluant items 12, 16, 40</t>
  </si>
  <si>
    <t>Score /52</t>
  </si>
  <si>
    <t>Score /49 exclant les items 12, 16 et 40</t>
  </si>
  <si>
    <t xml:space="preserve">Score calibré selon normes excluant items 12, 16 et 40 </t>
  </si>
  <si>
    <t>0-12 ans</t>
  </si>
  <si>
    <r>
      <rPr>
        <sz val="12"/>
        <color theme="1"/>
        <rFont val="Calibri"/>
        <family val="2"/>
      </rPr>
      <t xml:space="preserve">≥ </t>
    </r>
    <r>
      <rPr>
        <sz val="12"/>
        <color theme="1"/>
        <rFont val="Calibri"/>
        <family val="2"/>
        <scheme val="minor"/>
      </rPr>
      <t>13 ans</t>
    </r>
  </si>
  <si>
    <t>40-49 ans</t>
  </si>
  <si>
    <t>60-69 ans</t>
  </si>
  <si>
    <t>70 ans et plus</t>
  </si>
  <si>
    <t>50-59</t>
  </si>
  <si>
    <t>64-79 ans</t>
  </si>
  <si>
    <t>19-39 ans</t>
  </si>
  <si>
    <t>Normes BNT (Dialecte)</t>
  </si>
  <si>
    <t>Normes DO-80 (cotation stricte)</t>
  </si>
  <si>
    <t>20-59 ans</t>
  </si>
  <si>
    <t>60-75 ans</t>
  </si>
  <si>
    <t>Évocation lexicale libre (MEC)</t>
  </si>
  <si>
    <t>Évocation lexicale orthographique (MEC)</t>
  </si>
  <si>
    <t>Évocation lexicale sémantique (MEC)</t>
  </si>
  <si>
    <t>Répétition (MT-86)</t>
  </si>
  <si>
    <t>Compréhension orale (MT-86)</t>
  </si>
  <si>
    <r>
      <t xml:space="preserve">Moyenne </t>
    </r>
    <r>
      <rPr>
        <sz val="12"/>
        <color theme="1"/>
        <rFont val="Calibri"/>
        <family val="2"/>
        <scheme val="minor"/>
      </rPr>
      <t>selon l'âge et la scolarité</t>
    </r>
  </si>
  <si>
    <r>
      <t xml:space="preserve">Écart-type </t>
    </r>
    <r>
      <rPr>
        <sz val="12"/>
        <color theme="1"/>
        <rFont val="Calibri"/>
        <family val="2"/>
        <scheme val="minor"/>
      </rPr>
      <t>selon l'âge et la scolarité</t>
    </r>
  </si>
  <si>
    <t>Écart-type</t>
  </si>
  <si>
    <t>Degré de sévérité</t>
  </si>
  <si>
    <t>Type d'aphasie</t>
  </si>
  <si>
    <t>BDAE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</si>
</sst>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darkDown">
        <bgColor theme="5" tint="0.79995117038483843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0" xfId="0" applyBorder="1"/>
    <xf numFmtId="0" fontId="0" fillId="0" borderId="11" xfId="0" applyBorder="1"/>
    <xf numFmtId="0" fontId="5" fillId="0" borderId="0" xfId="0" applyFont="1" applyBorder="1" applyAlignment="1">
      <alignment horizontal="center"/>
    </xf>
    <xf numFmtId="0" fontId="0" fillId="0" borderId="10" xfId="0" applyBorder="1"/>
    <xf numFmtId="0" fontId="0" fillId="0" borderId="12" xfId="0" applyBorder="1"/>
    <xf numFmtId="0" fontId="0" fillId="0" borderId="2" xfId="0" applyBorder="1"/>
    <xf numFmtId="0" fontId="0" fillId="0" borderId="5" xfId="0" applyBorder="1"/>
    <xf numFmtId="0" fontId="0" fillId="0" borderId="0" xfId="0" applyFill="1" applyBorder="1"/>
    <xf numFmtId="0" fontId="0" fillId="0" borderId="0" xfId="0" applyFill="1"/>
    <xf numFmtId="0" fontId="0" fillId="0" borderId="10" xfId="0" applyFill="1" applyBorder="1" applyAlignment="1"/>
    <xf numFmtId="0" fontId="0" fillId="0" borderId="11" xfId="0" applyFill="1" applyBorder="1"/>
    <xf numFmtId="0" fontId="0" fillId="0" borderId="2" xfId="0" applyFill="1" applyBorder="1"/>
    <xf numFmtId="0" fontId="0" fillId="0" borderId="5" xfId="0" applyFill="1" applyBorder="1"/>
    <xf numFmtId="0" fontId="4" fillId="0" borderId="0" xfId="0" applyFont="1" applyFill="1" applyBorder="1" applyAlignment="1">
      <alignment horizontal="center"/>
    </xf>
    <xf numFmtId="0" fontId="0" fillId="0" borderId="8" xfId="0" applyBorder="1"/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0" xfId="0" applyNumberFormat="1" applyFill="1" applyBorder="1"/>
    <xf numFmtId="164" fontId="0" fillId="0" borderId="0" xfId="0" applyNumberFormat="1"/>
    <xf numFmtId="164" fontId="0" fillId="0" borderId="0" xfId="0" applyNumberFormat="1" applyBorder="1"/>
    <xf numFmtId="0" fontId="1" fillId="2" borderId="6" xfId="0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164" fontId="1" fillId="2" borderId="7" xfId="0" applyNumberFormat="1" applyFont="1" applyFill="1" applyBorder="1" applyAlignment="1">
      <alignment horizont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9" xfId="0" applyFont="1" applyFill="1" applyBorder="1"/>
    <xf numFmtId="0" fontId="1" fillId="2" borderId="13" xfId="0" applyFont="1" applyFill="1" applyBorder="1"/>
    <xf numFmtId="0" fontId="1" fillId="2" borderId="5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center"/>
    </xf>
    <xf numFmtId="16" fontId="0" fillId="0" borderId="1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51">
    <cellStyle name="Lien hypertexte" xfId="9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1" builtinId="8" hidden="1"/>
    <cellStyle name="Lien hypertexte" xfId="23" builtinId="8" hidden="1"/>
    <cellStyle name="Lien hypertexte" xfId="7" builtinId="8" hidden="1"/>
    <cellStyle name="Lien hypertexte" xfId="25" builtinId="8" hidden="1"/>
    <cellStyle name="Lien hypertexte" xfId="11" builtinId="8" hidden="1"/>
    <cellStyle name="Lien hypertexte" xfId="13" builtinId="8" hidden="1"/>
    <cellStyle name="Lien hypertexte" xfId="3" builtinId="8" hidden="1"/>
    <cellStyle name="Lien hypertexte" xfId="5" builtinId="8" hidden="1"/>
    <cellStyle name="Lien hypertexte" xfId="1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 visité" xfId="4" builtinId="9" hidden="1"/>
    <cellStyle name="Lien hypertexte visité" xfId="2" builtinId="9" hidden="1"/>
    <cellStyle name="Lien hypertexte visité" xfId="10" builtinId="9" hidden="1"/>
    <cellStyle name="Lien hypertexte visité" xfId="16" builtinId="9" hidden="1"/>
    <cellStyle name="Lien hypertexte visité" xfId="20" builtinId="9" hidden="1"/>
    <cellStyle name="Lien hypertexte visité" xfId="6" builtinId="9" hidden="1"/>
    <cellStyle name="Lien hypertexte visité" xfId="14" builtinId="9" hidden="1"/>
    <cellStyle name="Lien hypertexte visité" xfId="22" builtinId="9" hidden="1"/>
    <cellStyle name="Lien hypertexte visité" xfId="18" builtinId="9" hidden="1"/>
    <cellStyle name="Lien hypertexte visité" xfId="8" builtinId="9" hidden="1"/>
    <cellStyle name="Lien hypertexte visité" xfId="12" builtinId="9" hidden="1"/>
    <cellStyle name="Lien hypertexte visité" xfId="26" builtinId="9" hidden="1"/>
    <cellStyle name="Lien hypertexte visité" xfId="24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Normal" xfId="0" builtinId="0"/>
  </cellStyles>
  <dxfs count="0"/>
  <tableStyles count="0" defaultTableStyle="TableStyleMedium9" defaultPivotStyle="PivotStyleMedium4"/>
  <colors>
    <mruColors>
      <color rgb="FFFFFE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51"/>
  <sheetViews>
    <sheetView tabSelected="1" zoomScale="112" zoomScaleNormal="107" workbookViewId="0">
      <pane xSplit="1" ySplit="4" topLeftCell="B5" activePane="bottomRight" state="frozen"/>
      <selection pane="topRight" activeCell="C1" sqref="C1"/>
      <selection pane="bottomLeft" activeCell="A5" sqref="A5"/>
      <selection pane="bottomRight" activeCell="DM5" sqref="DM5"/>
    </sheetView>
  </sheetViews>
  <sheetFormatPr baseColWidth="10" defaultColWidth="11" defaultRowHeight="16" x14ac:dyDescent="0.2"/>
  <cols>
    <col min="1" max="1" width="9.6640625" customWidth="1"/>
    <col min="2" max="2" width="9.1640625" customWidth="1"/>
    <col min="3" max="3" width="9.6640625" customWidth="1"/>
    <col min="4" max="9" width="9.6640625" hidden="1" customWidth="1"/>
    <col min="10" max="10" width="10.6640625" customWidth="1"/>
    <col min="11" max="11" width="9.6640625" customWidth="1"/>
    <col min="12" max="23" width="9.6640625" hidden="1" customWidth="1"/>
    <col min="24" max="24" width="9.6640625" style="20" customWidth="1"/>
    <col min="25" max="25" width="11.33203125" customWidth="1"/>
    <col min="26" max="37" width="9.6640625" hidden="1" customWidth="1"/>
    <col min="38" max="38" width="9.6640625" style="20" customWidth="1"/>
    <col min="39" max="39" width="11.83203125" customWidth="1"/>
    <col min="40" max="51" width="9.6640625" hidden="1" customWidth="1"/>
    <col min="52" max="52" width="9.6640625" style="20" customWidth="1"/>
    <col min="53" max="53" width="9.6640625" customWidth="1"/>
    <col min="54" max="65" width="9.6640625" hidden="1" customWidth="1"/>
    <col min="66" max="66" width="9.6640625" style="20" customWidth="1"/>
    <col min="67" max="67" width="11.1640625" customWidth="1"/>
    <col min="68" max="79" width="9.6640625" hidden="1" customWidth="1"/>
    <col min="80" max="80" width="9.6640625" style="20" customWidth="1"/>
    <col min="81" max="83" width="10.33203125" customWidth="1"/>
    <col min="84" max="84" width="11.83203125" customWidth="1"/>
    <col min="85" max="85" width="15.6640625" customWidth="1"/>
    <col min="86" max="105" width="15.6640625" hidden="1" customWidth="1"/>
    <col min="106" max="106" width="18" style="20" customWidth="1"/>
    <col min="108" max="113" width="9.6640625" hidden="1" customWidth="1"/>
    <col min="114" max="114" width="12.1640625" style="20" customWidth="1"/>
    <col min="115" max="115" width="15.83203125" customWidth="1"/>
    <col min="116" max="116" width="16.6640625" customWidth="1"/>
    <col min="117" max="117" width="17.83203125" customWidth="1"/>
  </cols>
  <sheetData>
    <row r="1" spans="1:117" x14ac:dyDescent="0.2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  <c r="BX1" s="40"/>
      <c r="BY1" s="40"/>
      <c r="BZ1" s="40"/>
      <c r="CA1" s="40"/>
      <c r="CB1" s="40"/>
      <c r="CC1" s="40"/>
      <c r="CD1" s="40"/>
      <c r="CE1" s="40"/>
      <c r="CF1" s="40"/>
      <c r="CG1" s="40"/>
      <c r="CH1" s="40"/>
      <c r="CI1" s="40"/>
      <c r="CJ1" s="40"/>
      <c r="CK1" s="40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40"/>
      <c r="CZ1" s="40"/>
      <c r="DA1" s="40"/>
      <c r="DB1" s="40"/>
      <c r="DC1" s="40"/>
      <c r="DD1" s="40"/>
      <c r="DE1" s="40"/>
      <c r="DF1" s="40"/>
      <c r="DG1" s="40"/>
      <c r="DH1" s="40"/>
      <c r="DI1" s="40"/>
      <c r="DJ1" s="40"/>
      <c r="DK1" s="33"/>
      <c r="DL1" s="33"/>
      <c r="DM1" s="34"/>
    </row>
    <row r="2" spans="1:117" ht="18.5" customHeight="1" x14ac:dyDescent="0.2">
      <c r="A2" s="32" t="s">
        <v>0</v>
      </c>
      <c r="B2" s="32" t="s">
        <v>1</v>
      </c>
      <c r="C2" s="40" t="s">
        <v>3</v>
      </c>
      <c r="D2" s="40"/>
      <c r="E2" s="40"/>
      <c r="F2" s="40"/>
      <c r="G2" s="40"/>
      <c r="H2" s="40"/>
      <c r="I2" s="40"/>
      <c r="J2" s="40"/>
      <c r="K2" s="41" t="s">
        <v>4</v>
      </c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0" t="s">
        <v>5</v>
      </c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 t="s">
        <v>6</v>
      </c>
      <c r="CD2" s="40"/>
      <c r="CE2" s="40"/>
      <c r="CF2" s="42" t="s">
        <v>7</v>
      </c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4"/>
      <c r="DC2" s="40" t="s">
        <v>15</v>
      </c>
      <c r="DD2" s="40"/>
      <c r="DE2" s="40"/>
      <c r="DF2" s="40"/>
      <c r="DG2" s="40"/>
      <c r="DH2" s="40"/>
      <c r="DI2" s="40"/>
      <c r="DJ2" s="40"/>
      <c r="DK2" s="33" t="s">
        <v>2</v>
      </c>
      <c r="DL2" s="33" t="s">
        <v>2</v>
      </c>
      <c r="DM2" s="34" t="s">
        <v>77</v>
      </c>
    </row>
    <row r="3" spans="1:117" x14ac:dyDescent="0.2">
      <c r="A3" s="45"/>
      <c r="B3" s="45"/>
      <c r="C3" s="40" t="s">
        <v>8</v>
      </c>
      <c r="D3" s="40"/>
      <c r="E3" s="40"/>
      <c r="F3" s="40"/>
      <c r="G3" s="40"/>
      <c r="H3" s="40"/>
      <c r="I3" s="40"/>
      <c r="J3" s="40"/>
      <c r="K3" s="40" t="s">
        <v>9</v>
      </c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 t="s">
        <v>10</v>
      </c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 t="s">
        <v>11</v>
      </c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 t="s">
        <v>12</v>
      </c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 t="s">
        <v>13</v>
      </c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 t="s">
        <v>28</v>
      </c>
      <c r="CD3" s="40"/>
      <c r="CE3" s="40"/>
      <c r="CF3" s="42" t="s">
        <v>14</v>
      </c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4"/>
      <c r="DC3" s="40" t="s">
        <v>8</v>
      </c>
      <c r="DD3" s="40"/>
      <c r="DE3" s="40"/>
      <c r="DF3" s="40"/>
      <c r="DG3" s="40"/>
      <c r="DH3" s="40"/>
      <c r="DI3" s="40"/>
      <c r="DJ3" s="40"/>
      <c r="DK3" s="35" t="s">
        <v>75</v>
      </c>
      <c r="DL3" s="35" t="s">
        <v>76</v>
      </c>
      <c r="DM3" s="36" t="s">
        <v>75</v>
      </c>
    </row>
    <row r="4" spans="1:117" ht="63" customHeight="1" x14ac:dyDescent="0.2">
      <c r="A4" s="46"/>
      <c r="B4" s="46"/>
      <c r="C4" s="22" t="s">
        <v>29</v>
      </c>
      <c r="D4" s="37" t="s">
        <v>72</v>
      </c>
      <c r="E4" s="38"/>
      <c r="F4" s="39"/>
      <c r="G4" s="37" t="s">
        <v>73</v>
      </c>
      <c r="H4" s="38"/>
      <c r="I4" s="39"/>
      <c r="J4" s="31" t="s">
        <v>30</v>
      </c>
      <c r="K4" s="22" t="s">
        <v>29</v>
      </c>
      <c r="L4" s="22" t="s">
        <v>16</v>
      </c>
      <c r="M4" s="22"/>
      <c r="N4" s="22"/>
      <c r="O4" s="22"/>
      <c r="P4" s="22"/>
      <c r="Q4" s="22"/>
      <c r="R4" s="22" t="s">
        <v>74</v>
      </c>
      <c r="S4" s="22"/>
      <c r="T4" s="22"/>
      <c r="U4" s="22"/>
      <c r="V4" s="22"/>
      <c r="W4" s="22"/>
      <c r="X4" s="23" t="s">
        <v>30</v>
      </c>
      <c r="Y4" s="22" t="s">
        <v>29</v>
      </c>
      <c r="Z4" s="22" t="s">
        <v>16</v>
      </c>
      <c r="AA4" s="22"/>
      <c r="AB4" s="22"/>
      <c r="AC4" s="22"/>
      <c r="AD4" s="22"/>
      <c r="AE4" s="22"/>
      <c r="AF4" s="22" t="s">
        <v>74</v>
      </c>
      <c r="AG4" s="22"/>
      <c r="AH4" s="22"/>
      <c r="AI4" s="22"/>
      <c r="AJ4" s="22"/>
      <c r="AK4" s="22"/>
      <c r="AL4" s="23" t="s">
        <v>30</v>
      </c>
      <c r="AM4" s="22" t="s">
        <v>29</v>
      </c>
      <c r="AN4" s="22" t="s">
        <v>16</v>
      </c>
      <c r="AO4" s="22"/>
      <c r="AP4" s="22"/>
      <c r="AQ4" s="22"/>
      <c r="AR4" s="22"/>
      <c r="AS4" s="22"/>
      <c r="AT4" s="22" t="s">
        <v>74</v>
      </c>
      <c r="AU4" s="22"/>
      <c r="AV4" s="22"/>
      <c r="AW4" s="22"/>
      <c r="AX4" s="22"/>
      <c r="AY4" s="22"/>
      <c r="AZ4" s="23" t="s">
        <v>30</v>
      </c>
      <c r="BA4" s="22" t="s">
        <v>29</v>
      </c>
      <c r="BB4" s="22" t="s">
        <v>16</v>
      </c>
      <c r="BC4" s="22"/>
      <c r="BD4" s="22"/>
      <c r="BE4" s="22"/>
      <c r="BF4" s="22"/>
      <c r="BG4" s="22"/>
      <c r="BH4" s="22" t="s">
        <v>74</v>
      </c>
      <c r="BI4" s="22"/>
      <c r="BJ4" s="22"/>
      <c r="BK4" s="22"/>
      <c r="BL4" s="22"/>
      <c r="BM4" s="22"/>
      <c r="BN4" s="23" t="s">
        <v>30</v>
      </c>
      <c r="BO4" s="22" t="s">
        <v>29</v>
      </c>
      <c r="BP4" s="22" t="s">
        <v>16</v>
      </c>
      <c r="BQ4" s="22"/>
      <c r="BR4" s="22"/>
      <c r="BS4" s="22"/>
      <c r="BT4" s="22"/>
      <c r="BU4" s="22"/>
      <c r="BV4" s="22" t="s">
        <v>74</v>
      </c>
      <c r="BW4" s="22"/>
      <c r="BX4" s="22"/>
      <c r="BY4" s="22"/>
      <c r="BZ4" s="22"/>
      <c r="CA4" s="22"/>
      <c r="CB4" s="23" t="s">
        <v>30</v>
      </c>
      <c r="CC4" s="22" t="s">
        <v>29</v>
      </c>
      <c r="CD4" s="22"/>
      <c r="CE4" s="22" t="s">
        <v>31</v>
      </c>
      <c r="CF4" s="22" t="s">
        <v>52</v>
      </c>
      <c r="CG4" s="31" t="s">
        <v>53</v>
      </c>
      <c r="CH4" s="24" t="s">
        <v>16</v>
      </c>
      <c r="CI4" s="24"/>
      <c r="CJ4" s="24"/>
      <c r="CK4" s="24"/>
      <c r="CL4" s="24"/>
      <c r="CM4" s="24"/>
      <c r="CN4" s="24"/>
      <c r="CO4" s="24"/>
      <c r="CP4" s="24"/>
      <c r="CQ4" s="24"/>
      <c r="CR4" s="24" t="s">
        <v>74</v>
      </c>
      <c r="CS4" s="24"/>
      <c r="CT4" s="24"/>
      <c r="CU4" s="24"/>
      <c r="CV4" s="24"/>
      <c r="CW4" s="24"/>
      <c r="CX4" s="24"/>
      <c r="CY4" s="24"/>
      <c r="CZ4" s="24"/>
      <c r="DA4" s="24"/>
      <c r="DB4" s="25" t="s">
        <v>54</v>
      </c>
      <c r="DC4" s="22" t="s">
        <v>29</v>
      </c>
      <c r="DD4" s="37" t="s">
        <v>72</v>
      </c>
      <c r="DE4" s="38"/>
      <c r="DF4" s="39"/>
      <c r="DG4" s="37" t="s">
        <v>73</v>
      </c>
      <c r="DH4" s="38"/>
      <c r="DI4" s="39"/>
      <c r="DJ4" s="23" t="s">
        <v>30</v>
      </c>
      <c r="DK4" s="35"/>
      <c r="DL4" s="35"/>
      <c r="DM4" s="36"/>
    </row>
    <row r="5" spans="1:117" x14ac:dyDescent="0.2">
      <c r="A5" s="26"/>
      <c r="B5" s="26"/>
      <c r="C5" s="19"/>
      <c r="D5" s="19">
        <f>IF((A5&lt;=59),E5,F5)</f>
        <v>77</v>
      </c>
      <c r="E5" s="19">
        <f>IF(B5&lt;=9,Normes!$J$27,Normes!$K$27)</f>
        <v>77</v>
      </c>
      <c r="F5" s="19">
        <f>IF(B5&lt;=9,Normes!$L$27,Normes!$M$27)</f>
        <v>74.599999999999994</v>
      </c>
      <c r="G5" s="19">
        <f>IF((A5&lt;=59),H5,I5)</f>
        <v>3.4</v>
      </c>
      <c r="H5" s="19">
        <f>IF(B5&lt;=9,Normes!$J$28,Normes!$K$28)</f>
        <v>3.4</v>
      </c>
      <c r="I5" s="19">
        <f>IF(B5&lt;=9,Normes!$L$28,Normes!$M$28)</f>
        <v>4.8</v>
      </c>
      <c r="J5" s="19">
        <f>(C5-D5)/G5</f>
        <v>-22.647058823529413</v>
      </c>
      <c r="K5" s="19"/>
      <c r="L5" s="19">
        <f>IF((A5&lt;=49),M5,N5)</f>
        <v>60.1</v>
      </c>
      <c r="M5" s="19">
        <f>IF(B5&lt;=11,Normes!$B$4,Normes!$C$4)</f>
        <v>60.1</v>
      </c>
      <c r="N5" s="19">
        <f>IF((A5&lt;=64),O5,P5)</f>
        <v>56.53</v>
      </c>
      <c r="O5" s="19">
        <f>IF(B5&lt;=11,Normes!$D$4,Normes!$E$4)</f>
        <v>56.53</v>
      </c>
      <c r="P5" s="19">
        <f>IF((A5&lt;=85),Q5,"0")</f>
        <v>45.63</v>
      </c>
      <c r="Q5" s="19">
        <f>IF(B5&lt;=9,Normes!$F$4,Normes!$G$4)</f>
        <v>45.63</v>
      </c>
      <c r="R5" s="19">
        <f>IF((A5&lt;=49),S5,T5)</f>
        <v>18.46</v>
      </c>
      <c r="S5" s="19">
        <f>IF(B5&lt;=11,Normes!$B$5,Normes!$C$5)</f>
        <v>18.46</v>
      </c>
      <c r="T5" s="19">
        <f>IF((A5&lt;=64),U5,V5)</f>
        <v>18.5</v>
      </c>
      <c r="U5" s="19">
        <f>IF(B5&lt;=11,Normes!$D$5,Normes!$E$5)</f>
        <v>18.5</v>
      </c>
      <c r="V5" s="19">
        <f>IF((A5&lt;=85),W5,"0")</f>
        <v>13.28</v>
      </c>
      <c r="W5" s="19">
        <f>IF(B5&lt;=9,Normes!$F$5,Normes!$G$5)</f>
        <v>13.28</v>
      </c>
      <c r="X5" s="19">
        <f>(K5-L5)/R5</f>
        <v>-3.2556879739978331</v>
      </c>
      <c r="Y5" s="19"/>
      <c r="Z5" s="19">
        <f>IF((A5&lt;=49),AA5,AB5)</f>
        <v>23.17</v>
      </c>
      <c r="AA5" s="19">
        <f>IF($B5&lt;=11,Normes!$B$11,Normes!$C$11)</f>
        <v>23.17</v>
      </c>
      <c r="AB5" s="19">
        <f>IF(($A5&lt;=64),AC5,AD5)</f>
        <v>21.83</v>
      </c>
      <c r="AC5" s="19">
        <f>IF($B5&lt;=11,Normes!$D$11,Normes!$E$11)</f>
        <v>21.83</v>
      </c>
      <c r="AD5" s="19">
        <f>IF(($A5&lt;=85),AE5,"0")</f>
        <v>18</v>
      </c>
      <c r="AE5" s="19">
        <f>IF($B5&lt;=9,Normes!$F$11,Normes!$G$11)</f>
        <v>18</v>
      </c>
      <c r="AF5" s="19">
        <f>IF(($A5&lt;=49),AG5,AH5)</f>
        <v>6.76</v>
      </c>
      <c r="AG5" s="19">
        <f>IF($B5&lt;=11,Normes!$B$12,Normes!$C$12)</f>
        <v>6.76</v>
      </c>
      <c r="AH5" s="19">
        <f>IF(($A5&lt;=64),AI5,AJ5)</f>
        <v>7.77</v>
      </c>
      <c r="AI5" s="19">
        <f>IF($B5&lt;=11,Normes!$D$12,Normes!$E$12)</f>
        <v>7.77</v>
      </c>
      <c r="AJ5" s="19">
        <f>IF(($A5&lt;=85),AK5,"0")</f>
        <v>6.16</v>
      </c>
      <c r="AK5" s="19">
        <f>IF($B5&lt;=9,Normes!$F$12,Normes!$G$12)</f>
        <v>6.16</v>
      </c>
      <c r="AL5" s="19">
        <f>(Y5-Z5)/AF5</f>
        <v>-3.4275147928994087</v>
      </c>
      <c r="AM5" s="19"/>
      <c r="AN5" s="19">
        <f>IF(($A5&lt;=49),AO5,AP5)</f>
        <v>25.2</v>
      </c>
      <c r="AO5" s="19">
        <f>IF($B5&lt;=11,Normes!$B$19,Normes!$C$19)</f>
        <v>25.2</v>
      </c>
      <c r="AP5" s="19">
        <f>IF(($A5&lt;=64),AQ5,AR5)</f>
        <v>24.2</v>
      </c>
      <c r="AQ5" s="19">
        <f>IF($B5&lt;=11,Normes!$D$19,Normes!$E$19)</f>
        <v>24.2</v>
      </c>
      <c r="AR5" s="19">
        <f>IF(($A5&lt;=85),AS5,"0")</f>
        <v>21.37</v>
      </c>
      <c r="AS5" s="19">
        <f>IF($B5&lt;=9,Normes!$F$19,Normes!$G$19)</f>
        <v>21.37</v>
      </c>
      <c r="AT5" s="19">
        <f>IF(($A5&lt;=49),AU5,AV5)</f>
        <v>7.12</v>
      </c>
      <c r="AU5" s="19">
        <f>IF($B5&lt;=11,Normes!$B$20,Normes!$C$20)</f>
        <v>7.12</v>
      </c>
      <c r="AV5" s="19">
        <f>IF(($A5&lt;=64),AW5,AX5)</f>
        <v>7.44</v>
      </c>
      <c r="AW5" s="19">
        <f>IF($B5&lt;=11,Normes!$D$20,Normes!$E$20)</f>
        <v>7.44</v>
      </c>
      <c r="AX5" s="19">
        <f>IF(($A5&lt;=85),AY5,"0")</f>
        <v>6.44</v>
      </c>
      <c r="AY5" s="19">
        <f>IF($B5&lt;=9,Normes!$F$20,Normes!$G$20)</f>
        <v>6.44</v>
      </c>
      <c r="AZ5" s="19">
        <f>(AM5-AN5)/AT5</f>
        <v>-3.5393258426966292</v>
      </c>
      <c r="BA5" s="19"/>
      <c r="BB5" s="19">
        <f>IF(($A5&lt;=49),BC5,BD5)</f>
        <v>29.2</v>
      </c>
      <c r="BC5" s="19">
        <f>IF($B5&lt;=9,Normes!$B$26,Normes!$C$26)</f>
        <v>29.2</v>
      </c>
      <c r="BD5" s="19">
        <f>IF(($A5&lt;=69),BE5,BF5)</f>
        <v>28.5</v>
      </c>
      <c r="BE5" s="19">
        <f>IF($B5&lt;=9,Normes!$D$26,Normes!$E$26)</f>
        <v>28.5</v>
      </c>
      <c r="BF5" s="19">
        <f>IF(($A5&lt;=87),BG5,"0")</f>
        <v>27.6</v>
      </c>
      <c r="BG5" s="19">
        <f>IF($B5&lt;=9,Normes!$F$26,Normes!$G$26)</f>
        <v>27.6</v>
      </c>
      <c r="BH5" s="19">
        <f>IF(($A5&lt;=49),BI5,BJ5)</f>
        <v>0.755</v>
      </c>
      <c r="BI5" s="19">
        <f>IF($B5&lt;=9,Normes!$B$27,Normes!$C$27)</f>
        <v>0.755</v>
      </c>
      <c r="BJ5" s="19">
        <f>IF(($A5&lt;=69),BK5,BL5)</f>
        <v>0.36399999999999999</v>
      </c>
      <c r="BK5" s="19">
        <f>IF($B5&lt;=9,Normes!$D$27,Normes!$E$27)</f>
        <v>0.36399999999999999</v>
      </c>
      <c r="BL5" s="19">
        <f>IF(($A5&lt;=87),BM5,"0")</f>
        <v>0.46600000000000003</v>
      </c>
      <c r="BM5" s="19">
        <f>IF($B5&lt;=9,Normes!$F$27,Normes!$G$27)</f>
        <v>0.46600000000000003</v>
      </c>
      <c r="BN5" s="19">
        <f>(BA5-BB5)/BH5</f>
        <v>-38.675496688741724</v>
      </c>
      <c r="BO5" s="19"/>
      <c r="BP5" s="19">
        <f>IF(($A5&lt;=49),BQ5,BR5)</f>
        <v>44.4</v>
      </c>
      <c r="BQ5" s="19">
        <f>IF($B5&lt;=9,Normes!$B$33,Normes!$C$33)</f>
        <v>44.4</v>
      </c>
      <c r="BR5" s="19">
        <f>IF(($A5&lt;=69),BS5,BT5)</f>
        <v>44.6</v>
      </c>
      <c r="BS5" s="19">
        <f>IF($B5&lt;=9,Normes!$D$33,Normes!$E$33)</f>
        <v>44.6</v>
      </c>
      <c r="BT5" s="19">
        <f>IF(($A5&lt;=87),BU5,"0")</f>
        <v>42.4</v>
      </c>
      <c r="BU5" s="19">
        <f>IF($B5&lt;=9,Normes!$F$33,Normes!$G$33)</f>
        <v>42.4</v>
      </c>
      <c r="BV5" s="19">
        <f>IF(($A5&lt;=49),BW5,BX5)</f>
        <v>2.14</v>
      </c>
      <c r="BW5" s="19">
        <f>IF($B5&lt;=9,Normes!$B$34,Normes!$C$34)</f>
        <v>2.14</v>
      </c>
      <c r="BX5" s="19">
        <f>IF(($A5&lt;=69),BY5,BZ5)</f>
        <v>1.99</v>
      </c>
      <c r="BY5" s="19">
        <f>IF($B5&lt;=9,Normes!$D$34,Normes!$E$34)</f>
        <v>1.99</v>
      </c>
      <c r="BZ5" s="19">
        <f>IF(($A5&lt;=87),CA5,"0")</f>
        <v>3.13</v>
      </c>
      <c r="CA5" s="19">
        <f>IF($B5&lt;=9,Normes!$F$34,Normes!$G$34)</f>
        <v>3.13</v>
      </c>
      <c r="CB5" s="19">
        <f>(BO5-BP5)/BV5</f>
        <v>-20.747663551401867</v>
      </c>
      <c r="CC5" s="19"/>
      <c r="CD5" s="19">
        <f>IF($B5&lt;=9,($CC5+Normes!$L$4),IF($B5&lt;=12,($CC5+Normes!$L$5),IF($B5&lt;=16,($CC5+Normes!$L$6),IF($A5&lt;=17,($CC5+Normes!$L$7)))))</f>
        <v>1</v>
      </c>
      <c r="CE5" s="19" t="str">
        <f>IF($CD5&lt;=8,Normes!$L$14,IF($CD5&lt;=16,Normes!$L$13,IF($CD5&lt;=24,Normes!$L$12,IF($CD5&lt;=28,Normes!$L$11,IF($CD5&gt;=29,Normes!$L$10)))))</f>
        <v>très sévère</v>
      </c>
      <c r="CF5" s="19"/>
      <c r="CG5" s="19"/>
      <c r="CH5" s="19">
        <f>IF(($A5&lt;=39),CI5,CJ5)</f>
        <v>48</v>
      </c>
      <c r="CI5" s="19">
        <f>IF($B5&lt;=12,Normes!$B$41,Normes!$C$41)</f>
        <v>48</v>
      </c>
      <c r="CJ5" s="19">
        <f>IF(($A5&lt;=49),CK5,CL5)</f>
        <v>47.17</v>
      </c>
      <c r="CK5" s="19">
        <f>IF($B5&lt;=12,Normes!$D$41,Normes!$E$41)</f>
        <v>47.17</v>
      </c>
      <c r="CL5" s="19">
        <f>IF(($A5&lt;=59),CM5,CN5)</f>
        <v>48.25</v>
      </c>
      <c r="CM5" s="19">
        <f>IF($B5&lt;=12,Normes!$F$41,Normes!$G$41)</f>
        <v>48.25</v>
      </c>
      <c r="CN5" s="19">
        <f>IF(($A5&lt;=69),CO5,CQ5)</f>
        <v>47.25</v>
      </c>
      <c r="CO5" s="19">
        <f>IF($B5&lt;=12,Normes!$H$41,Normes!$I$41)</f>
        <v>47.25</v>
      </c>
      <c r="CP5" s="19">
        <f>IF(($A5&gt;70),CQ5,0)</f>
        <v>0</v>
      </c>
      <c r="CQ5" s="19">
        <f>IF($B5&lt;=12,Normes!$J$41,Normes!$K$41)</f>
        <v>46.84</v>
      </c>
      <c r="CR5" s="19">
        <f>IF(($A5&lt;=39),CS5,CT5)</f>
        <v>0.75</v>
      </c>
      <c r="CS5" s="19">
        <f>IF($B5&lt;=12,Normes!$B$42,Normes!$C$42)</f>
        <v>0.75</v>
      </c>
      <c r="CT5" s="19">
        <f>IF(($A5&lt;=49),CU5,CV5)</f>
        <v>1.47</v>
      </c>
      <c r="CU5" s="19">
        <f>IF($B5&lt;=12,Normes!$D$42,Normes!$E$42)</f>
        <v>1.47</v>
      </c>
      <c r="CV5" s="19">
        <f>IF(($A5&lt;=59),CW5,CX5)</f>
        <v>0.93</v>
      </c>
      <c r="CW5" s="19">
        <f>IF($B5&lt;=12,Normes!$F$42,Normes!$G$42)</f>
        <v>0.93</v>
      </c>
      <c r="CX5" s="19">
        <f>IF(($A5&lt;=69),CY5,DA5)</f>
        <v>1.77</v>
      </c>
      <c r="CY5" s="19">
        <f>IF($B5&lt;=12,Normes!$H$42,Normes!$I$42)</f>
        <v>1.77</v>
      </c>
      <c r="CZ5" s="19">
        <f>IF(($A5&gt;70),DA5,0)</f>
        <v>0</v>
      </c>
      <c r="DA5" s="19">
        <f>IF($B5&lt;=12,Normes!$J$42,Normes!$K$42)</f>
        <v>1.96</v>
      </c>
      <c r="DB5" s="19">
        <f>(CG5-CH5)/CR5</f>
        <v>-64</v>
      </c>
      <c r="DC5" s="19"/>
      <c r="DD5" s="19">
        <f>IF(($A5&lt;=64),DE5,DF5)</f>
        <v>43.9</v>
      </c>
      <c r="DE5" s="19">
        <f>IF($B5&lt;=9,Normes!$J$20,Normes!$K$20)</f>
        <v>43.9</v>
      </c>
      <c r="DF5" s="19">
        <f>IF($B5&lt;=9,Normes!$L$20,Normes!$M$20)</f>
        <v>37.6</v>
      </c>
      <c r="DG5" s="19">
        <f>IF(($A5&lt;=64),DH5,DI5)</f>
        <v>6.05</v>
      </c>
      <c r="DH5" s="19">
        <f>IF($B5&lt;=9,Normes!$J$21,Normes!$K$21)</f>
        <v>6.05</v>
      </c>
      <c r="DI5" s="19">
        <f>IF($B5&lt;=9,Normes!$L$21,Normes!$M$21)</f>
        <v>8.1300000000000008</v>
      </c>
      <c r="DJ5" s="19">
        <f>(DC5-DD5)/DG5</f>
        <v>-7.2561983471074383</v>
      </c>
    </row>
    <row r="6" spans="1:117" x14ac:dyDescent="0.2">
      <c r="A6" s="26"/>
      <c r="B6" s="26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</row>
    <row r="7" spans="1:117" x14ac:dyDescent="0.2">
      <c r="A7" s="26"/>
      <c r="B7" s="26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</row>
    <row r="8" spans="1:117" x14ac:dyDescent="0.2">
      <c r="A8" s="26"/>
      <c r="B8" s="26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19"/>
      <c r="DE8" s="19"/>
      <c r="DF8" s="19"/>
      <c r="DG8" s="19"/>
      <c r="DH8" s="19"/>
      <c r="DI8" s="19"/>
      <c r="DJ8" s="19"/>
    </row>
    <row r="9" spans="1:117" x14ac:dyDescent="0.2">
      <c r="A9" s="26"/>
      <c r="B9" s="26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19"/>
      <c r="DE9" s="19"/>
      <c r="DF9" s="19"/>
      <c r="DG9" s="19"/>
      <c r="DH9" s="19"/>
      <c r="DI9" s="19"/>
      <c r="DJ9" s="19"/>
    </row>
    <row r="10" spans="1:117" x14ac:dyDescent="0.2">
      <c r="A10" s="26"/>
      <c r="B10" s="26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19"/>
      <c r="DE10" s="19"/>
      <c r="DF10" s="19"/>
      <c r="DG10" s="19"/>
      <c r="DH10" s="19"/>
      <c r="DI10" s="19"/>
      <c r="DJ10" s="19"/>
    </row>
    <row r="11" spans="1:117" x14ac:dyDescent="0.2">
      <c r="A11" s="27"/>
      <c r="B11" s="27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19"/>
      <c r="DE11" s="19"/>
      <c r="DF11" s="19"/>
      <c r="DG11" s="19"/>
      <c r="DH11" s="19"/>
      <c r="DI11" s="19"/>
      <c r="DJ11" s="19"/>
    </row>
    <row r="12" spans="1:117" x14ac:dyDescent="0.2">
      <c r="A12" s="27"/>
      <c r="B12" s="27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19"/>
      <c r="DE12" s="19"/>
      <c r="DF12" s="19"/>
      <c r="DG12" s="19"/>
      <c r="DH12" s="19"/>
      <c r="DI12" s="19"/>
      <c r="DJ12" s="19"/>
    </row>
    <row r="13" spans="1:117" x14ac:dyDescent="0.2">
      <c r="A13" s="27"/>
      <c r="B13" s="2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19"/>
      <c r="DE13" s="19"/>
      <c r="DF13" s="19"/>
      <c r="DG13" s="19"/>
      <c r="DH13" s="19"/>
      <c r="DI13" s="19"/>
      <c r="DJ13" s="19"/>
    </row>
    <row r="14" spans="1:117" x14ac:dyDescent="0.2">
      <c r="A14" s="26"/>
      <c r="B14" s="26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19"/>
      <c r="DE14" s="19"/>
      <c r="DF14" s="19"/>
      <c r="DG14" s="19"/>
      <c r="DH14" s="19"/>
      <c r="DI14" s="19"/>
      <c r="DJ14" s="19"/>
    </row>
    <row r="15" spans="1:117" x14ac:dyDescent="0.2">
      <c r="A15" s="26"/>
      <c r="B15" s="26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19"/>
      <c r="DE15" s="19"/>
      <c r="DF15" s="19"/>
      <c r="DG15" s="19"/>
      <c r="DH15" s="19"/>
      <c r="DI15" s="19"/>
      <c r="DJ15" s="19"/>
    </row>
    <row r="16" spans="1:117" x14ac:dyDescent="0.2">
      <c r="A16" s="26"/>
      <c r="B16" s="26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19"/>
      <c r="DE16" s="19"/>
      <c r="DF16" s="19"/>
      <c r="DG16" s="19"/>
      <c r="DH16" s="19"/>
      <c r="DI16" s="19"/>
      <c r="DJ16" s="19"/>
    </row>
    <row r="17" spans="1:114" x14ac:dyDescent="0.2">
      <c r="A17" s="26"/>
      <c r="B17" s="26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19"/>
      <c r="DE17" s="19"/>
      <c r="DF17" s="19"/>
      <c r="DG17" s="19"/>
      <c r="DH17" s="19"/>
      <c r="DI17" s="19"/>
      <c r="DJ17" s="19"/>
    </row>
    <row r="18" spans="1:114" x14ac:dyDescent="0.2">
      <c r="A18" s="26"/>
      <c r="B18" s="26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19"/>
      <c r="DE18" s="19"/>
      <c r="DF18" s="19"/>
      <c r="DG18" s="19"/>
      <c r="DH18" s="19"/>
      <c r="DI18" s="19"/>
      <c r="DJ18" s="19"/>
    </row>
    <row r="19" spans="1:114" x14ac:dyDescent="0.2">
      <c r="A19" s="26"/>
      <c r="B19" s="26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19"/>
      <c r="DE19" s="19"/>
      <c r="DF19" s="19"/>
      <c r="DG19" s="19"/>
      <c r="DH19" s="19"/>
      <c r="DI19" s="19"/>
      <c r="DJ19" s="19"/>
    </row>
    <row r="20" spans="1:114" x14ac:dyDescent="0.2">
      <c r="A20" s="26"/>
      <c r="B20" s="27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19"/>
      <c r="DE20" s="19"/>
      <c r="DF20" s="19"/>
      <c r="DG20" s="19"/>
      <c r="DH20" s="19"/>
      <c r="DI20" s="19"/>
      <c r="DJ20" s="19"/>
    </row>
    <row r="21" spans="1:114" x14ac:dyDescent="0.2">
      <c r="A21" s="26"/>
      <c r="B21" s="27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19"/>
      <c r="DE21" s="19"/>
      <c r="DF21" s="19"/>
      <c r="DG21" s="19"/>
      <c r="DH21" s="19"/>
      <c r="DI21" s="19"/>
      <c r="DJ21" s="19"/>
    </row>
    <row r="22" spans="1:114" x14ac:dyDescent="0.2">
      <c r="A22" s="26"/>
      <c r="B22" s="27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19"/>
      <c r="DE22" s="19"/>
      <c r="DF22" s="19"/>
      <c r="DG22" s="19"/>
      <c r="DH22" s="19"/>
      <c r="DI22" s="19"/>
      <c r="DJ22" s="19"/>
    </row>
    <row r="23" spans="1:114" x14ac:dyDescent="0.2">
      <c r="A23" s="26"/>
      <c r="B23" s="26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19"/>
      <c r="DE23" s="19"/>
      <c r="DF23" s="19"/>
      <c r="DG23" s="19"/>
      <c r="DH23" s="19"/>
      <c r="DI23" s="19"/>
      <c r="DJ23" s="19"/>
    </row>
    <row r="24" spans="1:114" x14ac:dyDescent="0.2">
      <c r="A24" s="26"/>
      <c r="B24" s="26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19"/>
      <c r="DE24" s="19"/>
      <c r="DF24" s="19"/>
      <c r="DG24" s="19"/>
      <c r="DH24" s="19"/>
      <c r="DI24" s="19"/>
      <c r="DJ24" s="19"/>
    </row>
    <row r="25" spans="1:114" x14ac:dyDescent="0.2">
      <c r="A25" s="26"/>
      <c r="B25" s="26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19"/>
      <c r="DE25" s="19"/>
      <c r="DF25" s="19"/>
      <c r="DG25" s="19"/>
      <c r="DH25" s="19"/>
      <c r="DI25" s="19"/>
      <c r="DJ25" s="19"/>
    </row>
    <row r="26" spans="1:114" x14ac:dyDescent="0.2">
      <c r="A26" s="26"/>
      <c r="B26" s="26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19"/>
      <c r="DE26" s="19"/>
      <c r="DF26" s="19"/>
      <c r="DG26" s="19"/>
      <c r="DH26" s="19"/>
      <c r="DI26" s="19"/>
      <c r="DJ26" s="19"/>
    </row>
    <row r="27" spans="1:114" x14ac:dyDescent="0.2">
      <c r="A27" s="26"/>
      <c r="B27" s="26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19"/>
      <c r="DE27" s="19"/>
      <c r="DF27" s="19"/>
      <c r="DG27" s="19"/>
      <c r="DH27" s="19"/>
      <c r="DI27" s="19"/>
      <c r="DJ27" s="19"/>
    </row>
    <row r="28" spans="1:114" x14ac:dyDescent="0.2">
      <c r="A28" s="26"/>
      <c r="B28" s="26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19"/>
      <c r="DE28" s="19"/>
      <c r="DF28" s="19"/>
      <c r="DG28" s="19"/>
      <c r="DH28" s="19"/>
      <c r="DI28" s="19"/>
      <c r="DJ28" s="19"/>
    </row>
    <row r="29" spans="1:114" x14ac:dyDescent="0.2">
      <c r="A29" s="26"/>
      <c r="B29" s="26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19"/>
      <c r="DE29" s="19"/>
      <c r="DF29" s="19"/>
      <c r="DG29" s="19"/>
      <c r="DH29" s="19"/>
      <c r="DI29" s="19"/>
      <c r="DJ29" s="19"/>
    </row>
    <row r="30" spans="1:114" x14ac:dyDescent="0.2">
      <c r="A30" s="26"/>
      <c r="B30" s="26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19"/>
      <c r="DE30" s="19"/>
      <c r="DF30" s="19"/>
      <c r="DG30" s="19"/>
      <c r="DH30" s="19"/>
      <c r="DI30" s="19"/>
      <c r="DJ30" s="19"/>
    </row>
    <row r="31" spans="1:114" x14ac:dyDescent="0.2">
      <c r="A31" s="26"/>
      <c r="B31" s="26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19"/>
      <c r="DE31" s="19"/>
      <c r="DF31" s="19"/>
      <c r="DG31" s="19"/>
      <c r="DH31" s="19"/>
      <c r="DI31" s="19"/>
      <c r="DJ31" s="19"/>
    </row>
    <row r="32" spans="1:114" x14ac:dyDescent="0.2">
      <c r="A32" s="26"/>
      <c r="B32" s="26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19"/>
      <c r="DE32" s="19"/>
      <c r="DF32" s="19"/>
      <c r="DG32" s="19"/>
      <c r="DH32" s="19"/>
      <c r="DI32" s="19"/>
      <c r="DJ32" s="19"/>
    </row>
    <row r="33" spans="1:114" x14ac:dyDescent="0.2">
      <c r="A33" s="26"/>
      <c r="B33" s="26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19"/>
      <c r="DE33" s="19"/>
      <c r="DF33" s="19"/>
      <c r="DG33" s="19"/>
      <c r="DH33" s="19"/>
      <c r="DI33" s="19"/>
      <c r="DJ33" s="19"/>
    </row>
    <row r="34" spans="1:114" x14ac:dyDescent="0.2">
      <c r="A34" s="26"/>
      <c r="B34" s="26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19"/>
      <c r="DE34" s="19"/>
      <c r="DF34" s="19"/>
      <c r="DG34" s="19"/>
      <c r="DH34" s="19"/>
      <c r="DI34" s="19"/>
      <c r="DJ34" s="19"/>
    </row>
    <row r="35" spans="1:114" ht="15.5" customHeight="1" x14ac:dyDescent="0.2">
      <c r="A35" s="30"/>
      <c r="B35" s="3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19"/>
      <c r="DE35" s="19"/>
      <c r="DF35" s="19"/>
      <c r="DG35" s="19"/>
      <c r="DH35" s="19"/>
      <c r="DI35" s="19"/>
      <c r="DJ35" s="19"/>
    </row>
    <row r="36" spans="1:114" ht="15.5" customHeight="1" x14ac:dyDescent="0.2">
      <c r="A36" s="30"/>
      <c r="B36" s="3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19"/>
      <c r="DE36" s="19"/>
      <c r="DF36" s="19"/>
      <c r="DG36" s="19"/>
      <c r="DH36" s="19"/>
      <c r="DI36" s="19"/>
      <c r="DJ36" s="19"/>
    </row>
    <row r="37" spans="1:114" ht="16.25" customHeight="1" x14ac:dyDescent="0.2">
      <c r="A37" s="30"/>
      <c r="B37" s="3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19"/>
      <c r="DE37" s="19"/>
      <c r="DF37" s="19"/>
      <c r="DG37" s="19"/>
      <c r="DH37" s="19"/>
      <c r="DI37" s="19"/>
      <c r="DJ37" s="19"/>
    </row>
    <row r="38" spans="1:114" ht="16.25" customHeight="1" x14ac:dyDescent="0.2">
      <c r="A38" s="28"/>
      <c r="B38" s="29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19"/>
      <c r="DE38" s="19"/>
      <c r="DF38" s="19"/>
      <c r="DG38" s="19"/>
      <c r="DH38" s="19"/>
      <c r="DI38" s="19"/>
      <c r="DJ38" s="19"/>
    </row>
    <row r="39" spans="1:114" x14ac:dyDescent="0.2">
      <c r="A39" s="28"/>
      <c r="B39" s="29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19"/>
      <c r="DE39" s="19"/>
      <c r="DF39" s="19"/>
      <c r="DG39" s="19"/>
      <c r="DH39" s="19"/>
      <c r="DI39" s="19"/>
      <c r="DJ39" s="19"/>
    </row>
    <row r="40" spans="1:114" x14ac:dyDescent="0.2">
      <c r="A40" s="29"/>
      <c r="B40" s="29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19"/>
      <c r="DE40" s="19"/>
      <c r="DF40" s="19"/>
      <c r="DG40" s="19"/>
      <c r="DH40" s="19"/>
      <c r="DI40" s="19"/>
      <c r="DJ40" s="19"/>
    </row>
    <row r="41" spans="1:114" x14ac:dyDescent="0.2">
      <c r="A41" s="9"/>
      <c r="B41" s="9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19"/>
      <c r="DE41" s="19"/>
      <c r="DF41" s="19"/>
      <c r="DG41" s="19"/>
      <c r="DH41" s="19"/>
      <c r="DI41" s="19"/>
      <c r="DJ41" s="19"/>
    </row>
    <row r="42" spans="1:114" x14ac:dyDescent="0.2">
      <c r="A42" s="9"/>
      <c r="B42" s="9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19"/>
      <c r="DE42" s="19"/>
      <c r="DF42" s="19"/>
      <c r="DG42" s="19"/>
      <c r="DH42" s="19"/>
      <c r="DI42" s="19"/>
      <c r="DJ42" s="19"/>
    </row>
    <row r="43" spans="1:114" x14ac:dyDescent="0.2">
      <c r="A43" s="9"/>
      <c r="B43" s="9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19"/>
      <c r="DE43" s="19"/>
      <c r="DF43" s="19"/>
      <c r="DG43" s="19"/>
      <c r="DH43" s="19"/>
      <c r="DI43" s="19"/>
      <c r="DJ43" s="19"/>
    </row>
    <row r="44" spans="1:114" x14ac:dyDescent="0.2">
      <c r="A44" s="9"/>
      <c r="B44" s="9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19"/>
      <c r="DE44" s="19"/>
      <c r="DF44" s="19"/>
      <c r="DG44" s="19"/>
      <c r="DH44" s="19"/>
      <c r="DI44" s="19"/>
      <c r="DJ44" s="19"/>
    </row>
    <row r="45" spans="1:114" x14ac:dyDescent="0.2"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19"/>
      <c r="DE45" s="19"/>
      <c r="DF45" s="19"/>
      <c r="DG45" s="19"/>
      <c r="DH45" s="19"/>
      <c r="DI45" s="19"/>
      <c r="DJ45" s="19"/>
    </row>
    <row r="46" spans="1:114" x14ac:dyDescent="0.2"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19"/>
      <c r="DE46" s="19"/>
      <c r="DF46" s="19"/>
      <c r="DG46" s="19"/>
      <c r="DH46" s="19"/>
      <c r="DI46" s="19"/>
      <c r="DJ46" s="19"/>
    </row>
    <row r="47" spans="1:114" x14ac:dyDescent="0.2"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19"/>
      <c r="DE47" s="19"/>
      <c r="DF47" s="19"/>
      <c r="DG47" s="19"/>
      <c r="DH47" s="19"/>
      <c r="DI47" s="19"/>
      <c r="DJ47" s="19"/>
    </row>
    <row r="48" spans="1:114" x14ac:dyDescent="0.2"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19"/>
      <c r="DE48" s="19"/>
      <c r="DF48" s="19"/>
      <c r="DG48" s="19"/>
      <c r="DH48" s="19"/>
      <c r="DI48" s="19"/>
      <c r="DJ48" s="19"/>
    </row>
    <row r="49" spans="3:114" x14ac:dyDescent="0.2"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19"/>
      <c r="DE49" s="19"/>
      <c r="DF49" s="19"/>
      <c r="DG49" s="19"/>
      <c r="DH49" s="19"/>
      <c r="DI49" s="19"/>
      <c r="DJ49" s="19"/>
    </row>
    <row r="50" spans="3:114" x14ac:dyDescent="0.2"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19"/>
      <c r="DE50" s="19"/>
      <c r="DF50" s="19"/>
      <c r="DG50" s="19"/>
      <c r="DH50" s="19"/>
      <c r="DI50" s="19"/>
      <c r="DJ50" s="19"/>
    </row>
    <row r="51" spans="3:114" x14ac:dyDescent="0.2"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19"/>
      <c r="DE51" s="19"/>
      <c r="DF51" s="19"/>
      <c r="DG51" s="19"/>
      <c r="DH51" s="19"/>
      <c r="DI51" s="19"/>
      <c r="DJ51" s="19"/>
    </row>
  </sheetData>
  <mergeCells count="21">
    <mergeCell ref="K3:X3"/>
    <mergeCell ref="C2:J2"/>
    <mergeCell ref="D4:F4"/>
    <mergeCell ref="G4:I4"/>
    <mergeCell ref="A3:B4"/>
    <mergeCell ref="DD4:DF4"/>
    <mergeCell ref="DG4:DI4"/>
    <mergeCell ref="A1:DJ1"/>
    <mergeCell ref="C3:J3"/>
    <mergeCell ref="CC2:CE2"/>
    <mergeCell ref="CC3:CE3"/>
    <mergeCell ref="BA2:CB2"/>
    <mergeCell ref="K2:AZ2"/>
    <mergeCell ref="Y3:AL3"/>
    <mergeCell ref="DC3:DJ3"/>
    <mergeCell ref="DC2:DJ2"/>
    <mergeCell ref="CF2:DB2"/>
    <mergeCell ref="CF3:DB3"/>
    <mergeCell ref="BO3:CB3"/>
    <mergeCell ref="AM3:AZ3"/>
    <mergeCell ref="BA3:BN3"/>
  </mergeCells>
  <phoneticPr fontId="6" type="noConversion"/>
  <dataValidations count="3">
    <dataValidation type="list" allowBlank="1" showInputMessage="1" showErrorMessage="1" sqref="DK5:DK51" xr:uid="{00000000-0002-0000-0000-000000000000}">
      <formula1>"0,1,2,3,4,5,6,7,8,9,10"</formula1>
    </dataValidation>
    <dataValidation type="list" allowBlank="1" showInputMessage="1" showErrorMessage="1" sqref="DL5:DL51" xr:uid="{00000000-0002-0000-0000-000001000000}">
      <formula1>"Globale,Broca,Wernicke,Transcorticale motrice,Transcorticale sensorielle,Transcorticale mixte,Conduction, Anomique"</formula1>
    </dataValidation>
    <dataValidation type="list" allowBlank="1" showInputMessage="1" showErrorMessage="1" sqref="DM5:DM51" xr:uid="{00000000-0002-0000-0000-000002000000}">
      <formula1>"Minimale,Légère,Légère à modérée,Modérée,Modérée à sévère,Sévère"</formula1>
    </dataValidation>
  </dataValidations>
  <pageMargins left="0.75" right="0.75" top="1" bottom="1" header="0.5" footer="0.5"/>
  <pageSetup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3"/>
  <sheetViews>
    <sheetView topLeftCell="E1" workbookViewId="0">
      <selection activeCell="M20" sqref="M20"/>
    </sheetView>
  </sheetViews>
  <sheetFormatPr baseColWidth="10" defaultRowHeight="16" x14ac:dyDescent="0.2"/>
  <sheetData>
    <row r="1" spans="1:13" x14ac:dyDescent="0.2">
      <c r="A1" s="52" t="s">
        <v>67</v>
      </c>
      <c r="B1" s="53"/>
      <c r="C1" s="53"/>
      <c r="D1" s="53"/>
      <c r="E1" s="53"/>
      <c r="F1" s="53"/>
      <c r="G1" s="54"/>
      <c r="H1" s="1"/>
      <c r="I1" s="64" t="s">
        <v>32</v>
      </c>
      <c r="J1" s="65"/>
      <c r="K1" s="65"/>
      <c r="L1" s="65"/>
      <c r="M1" s="65"/>
    </row>
    <row r="2" spans="1:13" x14ac:dyDescent="0.2">
      <c r="A2" s="18"/>
      <c r="B2" s="47" t="s">
        <v>18</v>
      </c>
      <c r="C2" s="47"/>
      <c r="D2" s="47" t="s">
        <v>27</v>
      </c>
      <c r="E2" s="47"/>
      <c r="F2" s="47" t="s">
        <v>26</v>
      </c>
      <c r="G2" s="48"/>
      <c r="H2" s="1"/>
      <c r="I2" s="61" t="s">
        <v>33</v>
      </c>
      <c r="J2" s="62"/>
      <c r="K2" s="62"/>
      <c r="L2" s="62"/>
      <c r="M2" s="63"/>
    </row>
    <row r="3" spans="1:13" x14ac:dyDescent="0.2">
      <c r="A3" s="18" t="s">
        <v>1</v>
      </c>
      <c r="B3" s="3" t="s">
        <v>19</v>
      </c>
      <c r="C3" s="16" t="s">
        <v>20</v>
      </c>
      <c r="D3" s="3" t="s">
        <v>19</v>
      </c>
      <c r="E3" s="16" t="s">
        <v>20</v>
      </c>
      <c r="F3" s="3" t="s">
        <v>24</v>
      </c>
      <c r="G3" s="17" t="s">
        <v>25</v>
      </c>
      <c r="H3" s="1"/>
      <c r="I3" s="66" t="s">
        <v>1</v>
      </c>
      <c r="J3" s="66"/>
      <c r="K3" s="66"/>
      <c r="L3" s="66" t="s">
        <v>38</v>
      </c>
      <c r="M3" s="66"/>
    </row>
    <row r="4" spans="1:13" x14ac:dyDescent="0.2">
      <c r="A4" s="4" t="s">
        <v>16</v>
      </c>
      <c r="B4" s="1">
        <v>60.1</v>
      </c>
      <c r="C4" s="1">
        <v>77.569999999999993</v>
      </c>
      <c r="D4" s="1">
        <v>56.53</v>
      </c>
      <c r="E4" s="8">
        <v>69.63</v>
      </c>
      <c r="F4" s="1">
        <v>45.63</v>
      </c>
      <c r="G4" s="2">
        <v>63.63</v>
      </c>
      <c r="H4" s="1"/>
      <c r="I4" s="59" t="s">
        <v>34</v>
      </c>
      <c r="J4" s="47"/>
      <c r="K4" s="47"/>
      <c r="L4" s="47">
        <v>1</v>
      </c>
      <c r="M4" s="48"/>
    </row>
    <row r="5" spans="1:13" x14ac:dyDescent="0.2">
      <c r="A5" s="5" t="s">
        <v>17</v>
      </c>
      <c r="B5" s="6">
        <v>18.46</v>
      </c>
      <c r="C5" s="6">
        <v>18.57</v>
      </c>
      <c r="D5" s="6">
        <v>18.5</v>
      </c>
      <c r="E5" s="6">
        <v>18.41</v>
      </c>
      <c r="F5" s="6">
        <v>13.28</v>
      </c>
      <c r="G5" s="7">
        <v>16.260000000000002</v>
      </c>
      <c r="H5" s="1"/>
      <c r="I5" s="59" t="s">
        <v>35</v>
      </c>
      <c r="J5" s="47"/>
      <c r="K5" s="47"/>
      <c r="L5" s="47">
        <v>-1</v>
      </c>
      <c r="M5" s="48"/>
    </row>
    <row r="6" spans="1:13" x14ac:dyDescent="0.2">
      <c r="A6" s="4"/>
      <c r="B6" s="1"/>
      <c r="C6" s="1"/>
      <c r="D6" s="1"/>
      <c r="E6" s="1"/>
      <c r="F6" s="1"/>
      <c r="G6" s="1"/>
      <c r="H6" s="1"/>
      <c r="I6" s="59" t="s">
        <v>36</v>
      </c>
      <c r="J6" s="47"/>
      <c r="K6" s="47"/>
      <c r="L6" s="47">
        <v>-2</v>
      </c>
      <c r="M6" s="48"/>
    </row>
    <row r="7" spans="1:13" x14ac:dyDescent="0.2">
      <c r="A7" s="4"/>
      <c r="B7" s="1"/>
      <c r="C7" s="1"/>
      <c r="D7" s="1"/>
      <c r="E7" s="1"/>
      <c r="F7" s="1"/>
      <c r="G7" s="1"/>
      <c r="H7" s="1"/>
      <c r="I7" s="59" t="s">
        <v>37</v>
      </c>
      <c r="J7" s="47"/>
      <c r="K7" s="47"/>
      <c r="L7" s="47">
        <v>-3</v>
      </c>
      <c r="M7" s="48"/>
    </row>
    <row r="8" spans="1:13" x14ac:dyDescent="0.2">
      <c r="A8" s="52" t="s">
        <v>68</v>
      </c>
      <c r="B8" s="53"/>
      <c r="C8" s="53"/>
      <c r="D8" s="53"/>
      <c r="E8" s="53"/>
      <c r="F8" s="53"/>
      <c r="G8" s="54"/>
      <c r="H8" s="1"/>
      <c r="I8" s="61" t="s">
        <v>39</v>
      </c>
      <c r="J8" s="62"/>
      <c r="K8" s="62"/>
      <c r="L8" s="62"/>
      <c r="M8" s="63"/>
    </row>
    <row r="9" spans="1:13" x14ac:dyDescent="0.2">
      <c r="A9" s="18"/>
      <c r="B9" s="47" t="s">
        <v>18</v>
      </c>
      <c r="C9" s="47"/>
      <c r="D9" s="47" t="s">
        <v>27</v>
      </c>
      <c r="E9" s="47"/>
      <c r="F9" s="47" t="s">
        <v>26</v>
      </c>
      <c r="G9" s="48"/>
      <c r="H9" s="1"/>
      <c r="I9" s="58" t="s">
        <v>40</v>
      </c>
      <c r="J9" s="58"/>
      <c r="K9" s="58"/>
      <c r="L9" s="58" t="s">
        <v>31</v>
      </c>
      <c r="M9" s="58"/>
    </row>
    <row r="10" spans="1:13" x14ac:dyDescent="0.2">
      <c r="A10" s="18" t="s">
        <v>1</v>
      </c>
      <c r="B10" s="3" t="s">
        <v>19</v>
      </c>
      <c r="C10" s="16" t="s">
        <v>20</v>
      </c>
      <c r="D10" s="3" t="s">
        <v>19</v>
      </c>
      <c r="E10" s="16" t="s">
        <v>20</v>
      </c>
      <c r="F10" s="3" t="s">
        <v>24</v>
      </c>
      <c r="G10" s="17" t="s">
        <v>25</v>
      </c>
      <c r="H10" s="1"/>
      <c r="I10" s="59" t="s">
        <v>50</v>
      </c>
      <c r="J10" s="47"/>
      <c r="K10" s="47"/>
      <c r="L10" s="47" t="s">
        <v>41</v>
      </c>
      <c r="M10" s="48"/>
    </row>
    <row r="11" spans="1:13" x14ac:dyDescent="0.2">
      <c r="A11" s="4" t="s">
        <v>16</v>
      </c>
      <c r="B11" s="1">
        <v>23.17</v>
      </c>
      <c r="C11" s="1">
        <v>30.63</v>
      </c>
      <c r="D11" s="1">
        <v>21.83</v>
      </c>
      <c r="E11" s="8">
        <v>28.57</v>
      </c>
      <c r="F11" s="1">
        <v>18</v>
      </c>
      <c r="G11" s="2">
        <v>28.17</v>
      </c>
      <c r="H11" s="1"/>
      <c r="I11" s="59" t="s">
        <v>49</v>
      </c>
      <c r="J11" s="47"/>
      <c r="K11" s="47"/>
      <c r="L11" s="47" t="s">
        <v>42</v>
      </c>
      <c r="M11" s="48"/>
    </row>
    <row r="12" spans="1:13" x14ac:dyDescent="0.2">
      <c r="A12" s="5" t="s">
        <v>17</v>
      </c>
      <c r="B12" s="6">
        <v>6.76</v>
      </c>
      <c r="C12" s="6">
        <v>7.22</v>
      </c>
      <c r="D12" s="6">
        <v>7.77</v>
      </c>
      <c r="E12" s="6">
        <v>7.54</v>
      </c>
      <c r="F12" s="6">
        <v>6.16</v>
      </c>
      <c r="G12" s="7">
        <v>7.87</v>
      </c>
      <c r="H12" s="1"/>
      <c r="I12" s="59" t="s">
        <v>48</v>
      </c>
      <c r="J12" s="47"/>
      <c r="K12" s="47"/>
      <c r="L12" s="47" t="s">
        <v>43</v>
      </c>
      <c r="M12" s="48"/>
    </row>
    <row r="13" spans="1:13" x14ac:dyDescent="0.2">
      <c r="A13" s="4"/>
      <c r="B13" s="1"/>
      <c r="C13" s="1"/>
      <c r="D13" s="1"/>
      <c r="E13" s="1"/>
      <c r="F13" s="1"/>
      <c r="G13" s="1"/>
      <c r="H13" s="1"/>
      <c r="I13" s="60" t="s">
        <v>46</v>
      </c>
      <c r="J13" s="47"/>
      <c r="K13" s="47"/>
      <c r="L13" s="47" t="s">
        <v>44</v>
      </c>
      <c r="M13" s="48"/>
    </row>
    <row r="14" spans="1:13" x14ac:dyDescent="0.2">
      <c r="A14" s="4"/>
      <c r="B14" s="1"/>
      <c r="C14" s="1"/>
      <c r="D14" s="1"/>
      <c r="E14" s="1"/>
      <c r="F14" s="1"/>
      <c r="G14" s="1"/>
      <c r="H14" s="1"/>
      <c r="I14" s="49" t="s">
        <v>47</v>
      </c>
      <c r="J14" s="50"/>
      <c r="K14" s="50"/>
      <c r="L14" s="50" t="s">
        <v>45</v>
      </c>
      <c r="M14" s="51"/>
    </row>
    <row r="15" spans="1:13" x14ac:dyDescent="0.2">
      <c r="A15" s="4"/>
      <c r="B15" s="1"/>
      <c r="C15" s="1"/>
      <c r="D15" s="1"/>
      <c r="E15" s="1"/>
      <c r="F15" s="1"/>
      <c r="G15" s="1"/>
      <c r="H15" s="1"/>
      <c r="I15" s="16"/>
      <c r="J15" s="16"/>
      <c r="K15" s="16"/>
      <c r="L15" s="16"/>
      <c r="M15" s="16"/>
    </row>
    <row r="16" spans="1:13" x14ac:dyDescent="0.2">
      <c r="A16" s="52" t="s">
        <v>69</v>
      </c>
      <c r="B16" s="53"/>
      <c r="C16" s="53"/>
      <c r="D16" s="53"/>
      <c r="E16" s="53"/>
      <c r="F16" s="53"/>
      <c r="G16" s="54"/>
      <c r="H16" s="1"/>
    </row>
    <row r="17" spans="1:23" x14ac:dyDescent="0.2">
      <c r="A17" s="18"/>
      <c r="B17" s="47" t="s">
        <v>18</v>
      </c>
      <c r="C17" s="47"/>
      <c r="D17" s="47" t="s">
        <v>27</v>
      </c>
      <c r="E17" s="47"/>
      <c r="F17" s="47" t="s">
        <v>26</v>
      </c>
      <c r="G17" s="48"/>
      <c r="H17" s="1"/>
      <c r="I17" s="55" t="s">
        <v>63</v>
      </c>
      <c r="J17" s="56"/>
      <c r="K17" s="56"/>
      <c r="L17" s="56"/>
      <c r="M17" s="57"/>
    </row>
    <row r="18" spans="1:23" x14ac:dyDescent="0.2">
      <c r="A18" s="18" t="s">
        <v>1</v>
      </c>
      <c r="B18" s="3" t="s">
        <v>19</v>
      </c>
      <c r="C18" s="16" t="s">
        <v>20</v>
      </c>
      <c r="D18" s="3" t="s">
        <v>19</v>
      </c>
      <c r="E18" s="16" t="s">
        <v>20</v>
      </c>
      <c r="F18" s="3" t="s">
        <v>24</v>
      </c>
      <c r="G18" s="17" t="s">
        <v>25</v>
      </c>
      <c r="H18" s="1"/>
      <c r="I18" s="1"/>
      <c r="J18" s="47" t="s">
        <v>27</v>
      </c>
      <c r="K18" s="47"/>
      <c r="L18" s="47" t="s">
        <v>61</v>
      </c>
      <c r="M18" s="48"/>
    </row>
    <row r="19" spans="1:23" x14ac:dyDescent="0.2">
      <c r="A19" s="4" t="s">
        <v>16</v>
      </c>
      <c r="B19" s="1">
        <v>25.2</v>
      </c>
      <c r="C19" s="1">
        <v>29.97</v>
      </c>
      <c r="D19" s="1">
        <v>24.2</v>
      </c>
      <c r="E19" s="8">
        <v>28.4</v>
      </c>
      <c r="F19" s="1">
        <v>21.37</v>
      </c>
      <c r="G19" s="2">
        <v>26.87</v>
      </c>
      <c r="H19" s="1"/>
      <c r="I19" s="1" t="s">
        <v>1</v>
      </c>
      <c r="J19" s="3" t="s">
        <v>24</v>
      </c>
      <c r="K19" s="16" t="s">
        <v>25</v>
      </c>
      <c r="L19" s="3" t="s">
        <v>24</v>
      </c>
      <c r="M19" s="17" t="s">
        <v>25</v>
      </c>
    </row>
    <row r="20" spans="1:23" x14ac:dyDescent="0.2">
      <c r="A20" s="5" t="s">
        <v>17</v>
      </c>
      <c r="B20" s="6">
        <v>7.12</v>
      </c>
      <c r="C20" s="6">
        <v>5.92</v>
      </c>
      <c r="D20" s="6">
        <v>7.44</v>
      </c>
      <c r="E20" s="6">
        <v>6.27</v>
      </c>
      <c r="F20" s="6">
        <v>6.44</v>
      </c>
      <c r="G20" s="7">
        <v>7.01</v>
      </c>
      <c r="H20" s="1"/>
      <c r="I20" s="1" t="s">
        <v>16</v>
      </c>
      <c r="J20" s="1">
        <v>43.9</v>
      </c>
      <c r="K20" s="1">
        <v>43.54</v>
      </c>
      <c r="L20" s="1">
        <v>37.6</v>
      </c>
      <c r="M20" s="2">
        <v>44.2</v>
      </c>
    </row>
    <row r="21" spans="1:23" x14ac:dyDescent="0.2">
      <c r="H21" s="1"/>
      <c r="I21" s="6" t="s">
        <v>17</v>
      </c>
      <c r="J21" s="6">
        <v>6.05</v>
      </c>
      <c r="K21" s="6">
        <v>4.03</v>
      </c>
      <c r="L21" s="6">
        <v>8.1300000000000008</v>
      </c>
      <c r="M21" s="7">
        <v>6.28</v>
      </c>
    </row>
    <row r="23" spans="1:23" x14ac:dyDescent="0.2">
      <c r="A23" s="55" t="s">
        <v>70</v>
      </c>
      <c r="B23" s="56"/>
      <c r="C23" s="56"/>
      <c r="D23" s="56"/>
      <c r="E23" s="56"/>
      <c r="F23" s="56"/>
      <c r="G23" s="57"/>
      <c r="H23" s="10"/>
      <c r="N23" s="14"/>
      <c r="O23" s="1"/>
      <c r="S23" s="1"/>
      <c r="T23" s="1"/>
      <c r="U23" s="1"/>
      <c r="V23" s="1"/>
      <c r="W23" s="1"/>
    </row>
    <row r="24" spans="1:23" x14ac:dyDescent="0.2">
      <c r="A24" s="4"/>
      <c r="B24" s="47" t="s">
        <v>21</v>
      </c>
      <c r="C24" s="47"/>
      <c r="D24" s="47" t="s">
        <v>22</v>
      </c>
      <c r="E24" s="47"/>
      <c r="F24" s="47" t="s">
        <v>23</v>
      </c>
      <c r="G24" s="48"/>
      <c r="H24" s="10"/>
      <c r="I24" s="55" t="s">
        <v>64</v>
      </c>
      <c r="J24" s="56"/>
      <c r="K24" s="56"/>
      <c r="L24" s="56"/>
      <c r="M24" s="57"/>
      <c r="N24" s="16"/>
      <c r="O24" s="1"/>
      <c r="S24" s="1"/>
      <c r="T24" s="1"/>
      <c r="U24" s="1"/>
      <c r="V24" s="1"/>
      <c r="W24" s="1"/>
    </row>
    <row r="25" spans="1:23" x14ac:dyDescent="0.2">
      <c r="A25" s="4" t="s">
        <v>1</v>
      </c>
      <c r="B25" s="3" t="s">
        <v>24</v>
      </c>
      <c r="C25" s="16" t="s">
        <v>25</v>
      </c>
      <c r="D25" s="3" t="s">
        <v>24</v>
      </c>
      <c r="E25" s="16" t="s">
        <v>25</v>
      </c>
      <c r="F25" s="3" t="s">
        <v>24</v>
      </c>
      <c r="G25" s="17" t="s">
        <v>25</v>
      </c>
      <c r="H25" s="1"/>
      <c r="I25" s="4"/>
      <c r="J25" s="47" t="s">
        <v>65</v>
      </c>
      <c r="K25" s="47"/>
      <c r="L25" s="47" t="s">
        <v>66</v>
      </c>
      <c r="M25" s="48"/>
      <c r="N25" s="16"/>
      <c r="O25" s="1"/>
      <c r="S25" s="1"/>
      <c r="T25" s="1"/>
      <c r="U25" s="1"/>
      <c r="V25" s="1"/>
      <c r="W25" s="1"/>
    </row>
    <row r="26" spans="1:23" x14ac:dyDescent="0.2">
      <c r="A26" s="4" t="s">
        <v>16</v>
      </c>
      <c r="B26" s="8">
        <v>29.2</v>
      </c>
      <c r="C26" s="8">
        <v>29.5</v>
      </c>
      <c r="D26" s="8">
        <v>28.5</v>
      </c>
      <c r="E26" s="8">
        <v>28.8</v>
      </c>
      <c r="F26" s="1">
        <v>27.6</v>
      </c>
      <c r="G26" s="11">
        <v>28.7</v>
      </c>
      <c r="H26" s="1"/>
      <c r="I26" s="4" t="s">
        <v>1</v>
      </c>
      <c r="J26" s="3" t="s">
        <v>24</v>
      </c>
      <c r="K26" s="16" t="s">
        <v>25</v>
      </c>
      <c r="L26" s="3" t="s">
        <v>24</v>
      </c>
      <c r="M26" s="17" t="s">
        <v>25</v>
      </c>
      <c r="N26" s="16"/>
      <c r="O26" s="1"/>
      <c r="S26" s="1"/>
      <c r="T26" s="1"/>
      <c r="U26" s="1"/>
      <c r="V26" s="1"/>
      <c r="W26" s="1"/>
    </row>
    <row r="27" spans="1:23" x14ac:dyDescent="0.2">
      <c r="A27" s="5" t="s">
        <v>17</v>
      </c>
      <c r="B27" s="12">
        <v>0.755</v>
      </c>
      <c r="C27" s="12">
        <v>0.66500000000000004</v>
      </c>
      <c r="D27" s="12">
        <v>0.36399999999999999</v>
      </c>
      <c r="E27" s="12">
        <v>0.185</v>
      </c>
      <c r="F27" s="12">
        <v>0.46600000000000003</v>
      </c>
      <c r="G27" s="13">
        <v>0.26600000000000001</v>
      </c>
      <c r="H27" s="1"/>
      <c r="I27" s="4" t="s">
        <v>16</v>
      </c>
      <c r="J27" s="1">
        <v>77</v>
      </c>
      <c r="K27" s="1">
        <v>78.400000000000006</v>
      </c>
      <c r="L27" s="1">
        <v>74.599999999999994</v>
      </c>
      <c r="M27" s="2">
        <v>76.2</v>
      </c>
      <c r="N27" s="16"/>
      <c r="O27" s="1"/>
      <c r="S27" s="1"/>
      <c r="T27" s="1"/>
      <c r="U27" s="1"/>
      <c r="V27" s="1"/>
      <c r="W27" s="1"/>
    </row>
    <row r="28" spans="1:23" x14ac:dyDescent="0.2">
      <c r="A28" s="1"/>
      <c r="B28" s="1"/>
      <c r="C28" s="1"/>
      <c r="D28" s="1"/>
      <c r="E28" s="1"/>
      <c r="F28" s="1"/>
      <c r="G28" s="15"/>
      <c r="H28" s="1"/>
      <c r="I28" s="5" t="s">
        <v>17</v>
      </c>
      <c r="J28" s="6">
        <v>3.4</v>
      </c>
      <c r="K28" s="6">
        <v>2.2999999999999998</v>
      </c>
      <c r="L28" s="6">
        <v>4.8</v>
      </c>
      <c r="M28" s="7">
        <v>3.3</v>
      </c>
      <c r="N28" s="16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">
      <c r="A29" s="1"/>
      <c r="B29" s="1"/>
      <c r="C29" s="1"/>
      <c r="D29" s="1"/>
      <c r="E29" s="1"/>
      <c r="F29" s="1"/>
      <c r="G29" s="6"/>
      <c r="H29" s="1"/>
      <c r="N29" s="16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">
      <c r="A30" s="55" t="s">
        <v>71</v>
      </c>
      <c r="B30" s="56"/>
      <c r="C30" s="56"/>
      <c r="D30" s="56"/>
      <c r="E30" s="56"/>
      <c r="F30" s="56"/>
      <c r="G30" s="57"/>
      <c r="H30" s="1"/>
      <c r="N30" s="16"/>
      <c r="O30" s="1"/>
      <c r="S30" s="1"/>
      <c r="T30" s="1"/>
      <c r="U30" s="1"/>
      <c r="V30" s="1"/>
      <c r="W30" s="1"/>
    </row>
    <row r="31" spans="1:23" x14ac:dyDescent="0.2">
      <c r="A31" s="4"/>
      <c r="B31" s="47" t="s">
        <v>21</v>
      </c>
      <c r="C31" s="47"/>
      <c r="D31" s="47" t="s">
        <v>22</v>
      </c>
      <c r="E31" s="47"/>
      <c r="F31" s="47" t="s">
        <v>23</v>
      </c>
      <c r="G31" s="48"/>
      <c r="H31" s="1"/>
      <c r="N31" s="16"/>
      <c r="O31" s="1"/>
      <c r="S31" s="1"/>
      <c r="T31" s="1"/>
      <c r="U31" s="1"/>
      <c r="V31" s="1"/>
      <c r="W31" s="1"/>
    </row>
    <row r="32" spans="1:23" x14ac:dyDescent="0.2">
      <c r="A32" s="4" t="s">
        <v>1</v>
      </c>
      <c r="B32" s="3" t="s">
        <v>24</v>
      </c>
      <c r="C32" s="16" t="s">
        <v>25</v>
      </c>
      <c r="D32" s="3" t="s">
        <v>24</v>
      </c>
      <c r="E32" s="16" t="s">
        <v>25</v>
      </c>
      <c r="F32" s="3" t="s">
        <v>24</v>
      </c>
      <c r="G32" s="17" t="s">
        <v>25</v>
      </c>
      <c r="H32" s="1"/>
      <c r="L32" s="1"/>
      <c r="M32" s="1"/>
      <c r="N32" s="16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2">
      <c r="A33" s="4" t="s">
        <v>16</v>
      </c>
      <c r="B33" s="8">
        <v>44.4</v>
      </c>
      <c r="C33" s="8">
        <v>45.4</v>
      </c>
      <c r="D33" s="8">
        <v>44.6</v>
      </c>
      <c r="E33" s="8">
        <v>45.2</v>
      </c>
      <c r="F33" s="8">
        <v>42.4</v>
      </c>
      <c r="G33" s="11">
        <v>44.6</v>
      </c>
      <c r="H33" s="1"/>
      <c r="L33" s="1"/>
      <c r="M33" s="1"/>
      <c r="N33" s="16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">
      <c r="A34" s="5" t="s">
        <v>17</v>
      </c>
      <c r="B34" s="6">
        <v>2.14</v>
      </c>
      <c r="C34" s="6">
        <v>1.85</v>
      </c>
      <c r="D34" s="6">
        <v>1.99</v>
      </c>
      <c r="E34" s="12">
        <v>2.02</v>
      </c>
      <c r="F34" s="12">
        <v>3.13</v>
      </c>
      <c r="G34" s="7">
        <v>2.19</v>
      </c>
      <c r="H34" s="1"/>
      <c r="L34" s="1"/>
      <c r="M34" s="1"/>
      <c r="N34" s="16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2">
      <c r="A35" s="1"/>
      <c r="B35" s="1"/>
      <c r="C35" s="1"/>
      <c r="D35" s="1"/>
      <c r="E35" s="1"/>
      <c r="F35" s="1"/>
      <c r="G35" s="15"/>
      <c r="H35" s="1"/>
      <c r="L35" s="1"/>
      <c r="M35" s="1"/>
      <c r="N35" s="16"/>
      <c r="O35" s="1"/>
      <c r="P35" s="1"/>
      <c r="Q35" s="1"/>
      <c r="R35" s="1"/>
      <c r="S35" s="1"/>
      <c r="T35" s="1"/>
      <c r="U35" s="1"/>
      <c r="V35" s="1"/>
    </row>
    <row r="36" spans="1:23" x14ac:dyDescent="0.2">
      <c r="A36" s="1"/>
      <c r="B36" s="1"/>
      <c r="C36" s="1"/>
      <c r="D36" s="1"/>
      <c r="E36" s="1"/>
      <c r="F36" s="1"/>
      <c r="G36" s="1"/>
      <c r="H36" s="1"/>
      <c r="L36" s="1"/>
      <c r="M36" s="1"/>
      <c r="N36" s="16"/>
      <c r="O36" s="1"/>
      <c r="P36" s="1"/>
      <c r="Q36" s="1"/>
      <c r="R36" s="1"/>
      <c r="S36" s="1"/>
      <c r="T36" s="1"/>
      <c r="U36" s="1"/>
      <c r="V36" s="1"/>
    </row>
    <row r="37" spans="1:23" x14ac:dyDescent="0.2">
      <c r="A37" s="1"/>
      <c r="B37" s="1"/>
      <c r="C37" s="1"/>
      <c r="D37" s="1"/>
      <c r="E37" s="1"/>
      <c r="F37" s="1"/>
      <c r="G37" s="6"/>
      <c r="H37" s="1"/>
      <c r="L37" s="1"/>
      <c r="M37" s="1"/>
      <c r="N37" s="16"/>
      <c r="O37" s="1"/>
      <c r="P37" s="1"/>
      <c r="Q37" s="1"/>
      <c r="R37" s="1"/>
      <c r="S37" s="1"/>
      <c r="T37" s="1"/>
      <c r="U37" s="1"/>
      <c r="V37" s="1"/>
    </row>
    <row r="38" spans="1:23" x14ac:dyDescent="0.2">
      <c r="A38" s="52" t="s">
        <v>51</v>
      </c>
      <c r="B38" s="53"/>
      <c r="C38" s="53"/>
      <c r="D38" s="53"/>
      <c r="E38" s="53"/>
      <c r="F38" s="53"/>
      <c r="G38" s="53"/>
      <c r="H38" s="53"/>
      <c r="I38" s="53"/>
      <c r="J38" s="53"/>
      <c r="K38" s="54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3" x14ac:dyDescent="0.2">
      <c r="A39" s="18"/>
      <c r="B39" s="47" t="s">
        <v>62</v>
      </c>
      <c r="C39" s="47"/>
      <c r="D39" s="47" t="s">
        <v>57</v>
      </c>
      <c r="E39" s="47"/>
      <c r="F39" s="47" t="s">
        <v>60</v>
      </c>
      <c r="G39" s="47"/>
      <c r="H39" s="47" t="s">
        <v>58</v>
      </c>
      <c r="I39" s="47"/>
      <c r="J39" s="47" t="s">
        <v>59</v>
      </c>
      <c r="K39" s="48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3" x14ac:dyDescent="0.2">
      <c r="A40" s="18" t="s">
        <v>1</v>
      </c>
      <c r="B40" s="3" t="s">
        <v>55</v>
      </c>
      <c r="C40" s="16" t="s">
        <v>56</v>
      </c>
      <c r="D40" s="3" t="s">
        <v>55</v>
      </c>
      <c r="E40" s="16" t="s">
        <v>56</v>
      </c>
      <c r="F40" s="3" t="s">
        <v>55</v>
      </c>
      <c r="G40" s="16" t="s">
        <v>56</v>
      </c>
      <c r="H40" s="3" t="s">
        <v>55</v>
      </c>
      <c r="I40" s="16" t="s">
        <v>56</v>
      </c>
      <c r="J40" s="3" t="s">
        <v>55</v>
      </c>
      <c r="K40" s="17" t="s">
        <v>56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3" x14ac:dyDescent="0.2">
      <c r="A41" s="4" t="s">
        <v>16</v>
      </c>
      <c r="B41" s="1">
        <v>48</v>
      </c>
      <c r="C41" s="1">
        <v>47.72</v>
      </c>
      <c r="D41" s="1">
        <v>47.17</v>
      </c>
      <c r="E41" s="8">
        <v>47.64</v>
      </c>
      <c r="F41" s="8">
        <v>48.25</v>
      </c>
      <c r="G41" s="8">
        <v>47.44</v>
      </c>
      <c r="H41" s="1">
        <v>47.25</v>
      </c>
      <c r="I41" s="1">
        <v>47.43</v>
      </c>
      <c r="J41" s="8">
        <v>46.84</v>
      </c>
      <c r="K41" s="11">
        <v>47.12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3" x14ac:dyDescent="0.2">
      <c r="A42" s="5" t="s">
        <v>17</v>
      </c>
      <c r="B42" s="6">
        <v>0.75</v>
      </c>
      <c r="C42" s="6">
        <v>1.88</v>
      </c>
      <c r="D42" s="6">
        <v>1.47</v>
      </c>
      <c r="E42" s="6">
        <v>1.29</v>
      </c>
      <c r="F42" s="12">
        <v>0.93</v>
      </c>
      <c r="G42" s="12">
        <v>1.62</v>
      </c>
      <c r="H42" s="6">
        <v>1.77</v>
      </c>
      <c r="I42" s="6">
        <v>2.1</v>
      </c>
      <c r="J42" s="12">
        <v>1.96</v>
      </c>
      <c r="K42" s="13">
        <v>1.69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3" x14ac:dyDescent="0.2"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</sheetData>
  <mergeCells count="57">
    <mergeCell ref="A1:G1"/>
    <mergeCell ref="A23:G23"/>
    <mergeCell ref="I1:M1"/>
    <mergeCell ref="I17:M17"/>
    <mergeCell ref="B2:C2"/>
    <mergeCell ref="D2:E2"/>
    <mergeCell ref="F2:G2"/>
    <mergeCell ref="I2:M2"/>
    <mergeCell ref="J18:K18"/>
    <mergeCell ref="L18:M18"/>
    <mergeCell ref="I3:K3"/>
    <mergeCell ref="L3:M3"/>
    <mergeCell ref="I4:K4"/>
    <mergeCell ref="L4:M4"/>
    <mergeCell ref="I5:K5"/>
    <mergeCell ref="L5:M5"/>
    <mergeCell ref="I6:K6"/>
    <mergeCell ref="L6:M6"/>
    <mergeCell ref="I7:K7"/>
    <mergeCell ref="L7:M7"/>
    <mergeCell ref="A8:G8"/>
    <mergeCell ref="I8:M8"/>
    <mergeCell ref="J25:K25"/>
    <mergeCell ref="L25:M25"/>
    <mergeCell ref="I10:K10"/>
    <mergeCell ref="L10:M10"/>
    <mergeCell ref="I11:K11"/>
    <mergeCell ref="I24:M24"/>
    <mergeCell ref="I13:K13"/>
    <mergeCell ref="L13:M13"/>
    <mergeCell ref="B9:C9"/>
    <mergeCell ref="D9:E9"/>
    <mergeCell ref="F9:G9"/>
    <mergeCell ref="B24:C24"/>
    <mergeCell ref="D24:E24"/>
    <mergeCell ref="F24:G24"/>
    <mergeCell ref="I9:K9"/>
    <mergeCell ref="L9:M9"/>
    <mergeCell ref="L11:M11"/>
    <mergeCell ref="I12:K12"/>
    <mergeCell ref="L12:M12"/>
    <mergeCell ref="H39:I39"/>
    <mergeCell ref="J39:K39"/>
    <mergeCell ref="I14:K14"/>
    <mergeCell ref="L14:M14"/>
    <mergeCell ref="A16:G16"/>
    <mergeCell ref="A38:K38"/>
    <mergeCell ref="B17:C17"/>
    <mergeCell ref="D17:E17"/>
    <mergeCell ref="F17:G17"/>
    <mergeCell ref="B39:C39"/>
    <mergeCell ref="D39:E39"/>
    <mergeCell ref="F39:G39"/>
    <mergeCell ref="B31:C31"/>
    <mergeCell ref="D31:E31"/>
    <mergeCell ref="F31:G31"/>
    <mergeCell ref="A30:G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Patients</vt:lpstr>
      <vt:lpstr>Normes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Karine Marcotte</dc:creator>
  <cp:keywords/>
  <dc:description/>
  <cp:lastModifiedBy>Karine Marcotte</cp:lastModifiedBy>
  <cp:revision/>
  <cp:lastPrinted>2017-08-01T20:33:57Z</cp:lastPrinted>
  <dcterms:created xsi:type="dcterms:W3CDTF">2015-06-03T14:52:41Z</dcterms:created>
  <dcterms:modified xsi:type="dcterms:W3CDTF">2018-05-01T02:53:37Z</dcterms:modified>
  <cp:category/>
  <cp:contentStatus/>
</cp:coreProperties>
</file>